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J:\ДОКУМЕНТЫ\КАП. ВЛОЖЕНИЯ (отчеты)\Кап.вл.2020-отчет\Год\F0330_104500935004_77_0\"/>
    </mc:Choice>
  </mc:AlternateContent>
  <bookViews>
    <workbookView xWindow="120" yWindow="96" windowWidth="19032" windowHeight="7680"/>
  </bookViews>
  <sheets>
    <sheet name="2" sheetId="12" r:id="rId1"/>
  </sheets>
  <definedNames>
    <definedName name="_xlnm._FilterDatabase" localSheetId="0" hidden="1">'2'!$A$16:$T$16</definedName>
    <definedName name="_xlnm.Print_Area" localSheetId="0">'2'!$A$1:$T$45</definedName>
  </definedNames>
  <calcPr calcId="162913"/>
</workbook>
</file>

<file path=xl/calcChain.xml><?xml version="1.0" encoding="utf-8"?>
<calcChain xmlns="http://schemas.openxmlformats.org/spreadsheetml/2006/main">
  <c r="I41" i="12" l="1"/>
  <c r="I40" i="12"/>
  <c r="K35" i="12" l="1"/>
  <c r="I22" i="12"/>
  <c r="G22" i="12"/>
  <c r="G39" i="12"/>
  <c r="O40" i="12" l="1"/>
  <c r="Q40" i="12" s="1"/>
  <c r="S40" i="12" s="1"/>
  <c r="D20" i="12" l="1"/>
  <c r="E22" i="12"/>
  <c r="M39" i="12"/>
  <c r="K39" i="12"/>
  <c r="I39" i="12"/>
  <c r="E39" i="12"/>
  <c r="S36" i="12" l="1"/>
  <c r="O41" i="12" l="1"/>
  <c r="O39" i="12" s="1"/>
  <c r="Q35" i="12" l="1"/>
  <c r="K49" i="12"/>
  <c r="P42" i="12"/>
  <c r="Q42" i="12"/>
  <c r="O49" i="12" l="1"/>
  <c r="L22" i="12"/>
  <c r="L21" i="12"/>
  <c r="K19" i="12"/>
  <c r="K21" i="12"/>
  <c r="K24" i="12"/>
  <c r="K17" i="12" s="1"/>
  <c r="K34" i="12"/>
  <c r="K33" i="12" s="1"/>
  <c r="K18" i="12" s="1"/>
  <c r="K20" i="12"/>
  <c r="K22" i="12"/>
  <c r="L23" i="12" l="1"/>
  <c r="K16" i="12"/>
  <c r="K23" i="12" s="1"/>
  <c r="P18" i="12" l="1"/>
  <c r="M35" i="12"/>
  <c r="M34" i="12" s="1"/>
  <c r="M33" i="12" s="1"/>
  <c r="M18" i="12" s="1"/>
  <c r="M20" i="12"/>
  <c r="M22" i="12"/>
  <c r="J22" i="12"/>
  <c r="J19" i="12"/>
  <c r="M19" i="12"/>
  <c r="J21" i="12"/>
  <c r="M21" i="12"/>
  <c r="M24" i="12"/>
  <c r="M17" i="12" s="1"/>
  <c r="J23" i="12" l="1"/>
  <c r="M16" i="12"/>
  <c r="E20" i="12"/>
  <c r="E35" i="12"/>
  <c r="E34" i="12" s="1"/>
  <c r="E33" i="12" s="1"/>
  <c r="E18" i="12" s="1"/>
  <c r="E24" i="12"/>
  <c r="E17" i="12" s="1"/>
  <c r="E21" i="12"/>
  <c r="E19" i="12"/>
  <c r="F21" i="12"/>
  <c r="F20" i="12"/>
  <c r="F19" i="12"/>
  <c r="M23" i="12" l="1"/>
  <c r="Q49" i="12"/>
  <c r="F23" i="12"/>
  <c r="E16" i="12"/>
  <c r="E23" i="12" s="1"/>
  <c r="G19" i="12" l="1"/>
  <c r="I19" i="12"/>
  <c r="G21" i="12"/>
  <c r="I35" i="12" l="1"/>
  <c r="G20" i="12"/>
  <c r="I20" i="12" l="1"/>
  <c r="O35" i="12"/>
  <c r="O34" i="12" s="1"/>
  <c r="O33" i="12" s="1"/>
  <c r="O18" i="12" s="1"/>
  <c r="I34" i="12"/>
  <c r="G33" i="12"/>
  <c r="G18" i="12" s="1"/>
  <c r="G16" i="12" s="1"/>
  <c r="G23" i="12" s="1"/>
  <c r="I33" i="12" l="1"/>
  <c r="O22" i="12"/>
  <c r="Q41" i="12"/>
  <c r="O20" i="12"/>
  <c r="Q34" i="12"/>
  <c r="O24" i="12"/>
  <c r="O17" i="12" s="1"/>
  <c r="I24" i="12"/>
  <c r="Q39" i="12" l="1"/>
  <c r="I18" i="12"/>
  <c r="O16" i="12"/>
  <c r="Q33" i="12"/>
  <c r="I17" i="12"/>
  <c r="I21" i="12"/>
  <c r="O23" i="12" l="1"/>
  <c r="O50" i="12"/>
  <c r="P22" i="12"/>
  <c r="I16" i="12"/>
  <c r="D21" i="12"/>
  <c r="D19" i="12"/>
  <c r="I23" i="12" l="1"/>
  <c r="D23" i="12"/>
  <c r="P17" i="12" l="1"/>
  <c r="P23" i="12" s="1"/>
  <c r="R23" i="12" l="1"/>
  <c r="Q22" i="12"/>
  <c r="Q20" i="12"/>
  <c r="S20" i="12" s="1"/>
  <c r="Q24" i="12" l="1"/>
  <c r="Q18" i="12"/>
  <c r="S18" i="12" s="1"/>
  <c r="Q17" i="12" l="1"/>
  <c r="Q16" i="12" l="1"/>
  <c r="Q50" i="12" s="1"/>
  <c r="Q23" i="12" l="1"/>
  <c r="S23" i="12"/>
</calcChain>
</file>

<file path=xl/sharedStrings.xml><?xml version="1.0" encoding="utf-8"?>
<sst xmlns="http://schemas.openxmlformats.org/spreadsheetml/2006/main" count="475" uniqueCount="92">
  <si>
    <t>к приказу Минэнерго России</t>
  </si>
  <si>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</si>
  <si>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</si>
  <si>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Идентификатор инвестицион-ного проекта</t>
  </si>
  <si>
    <t>1</t>
  </si>
  <si>
    <t>1.1</t>
  </si>
  <si>
    <t>1.2</t>
  </si>
  <si>
    <t>1.1.1</t>
  </si>
  <si>
    <t>1.1.2</t>
  </si>
  <si>
    <t>1.1.3</t>
  </si>
  <si>
    <t>1.1.4</t>
  </si>
  <si>
    <t>1.2.1</t>
  </si>
  <si>
    <t>1.1.1.1</t>
  </si>
  <si>
    <t>1.1.1.2</t>
  </si>
  <si>
    <t>1.1.1.3</t>
  </si>
  <si>
    <t>1.1.4.1</t>
  </si>
  <si>
    <t>1.2.1.1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</si>
  <si>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</si>
  <si>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</si>
  <si>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</si>
  <si>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</si>
  <si>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</si>
  <si>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</si>
  <si>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</si>
  <si>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</si>
  <si>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</si>
  <si>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</si>
  <si>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</si>
  <si>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</si>
  <si>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</si>
  <si>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</si>
  <si>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</si>
  <si>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</si>
  <si>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</si>
  <si>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Реконструкция, модернизация, техническое перевооружение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</si>
  <si>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</si>
  <si>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</si>
  <si>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</si>
  <si>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</si>
  <si>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</si>
  <si>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Технологическое присоединение всего, в том числе:</t>
  </si>
  <si>
    <t>Технологическое присоединение энергопринимающих устройств потребителей максимальной мощностью от 15 до 150 кВт включительно, всего</t>
  </si>
  <si>
    <t>Технологическое присоединение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</si>
  <si>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</si>
  <si>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</si>
  <si>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</si>
  <si>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 всего, в том числе:</t>
  </si>
  <si>
    <t>город Москва</t>
  </si>
  <si>
    <t>0.2.</t>
  </si>
  <si>
    <t>0.5</t>
  </si>
  <si>
    <t>0.6</t>
  </si>
  <si>
    <t>1.5</t>
  </si>
  <si>
    <t>1.6</t>
  </si>
  <si>
    <t>1.2.2.</t>
  </si>
  <si>
    <t>Факт</t>
  </si>
  <si>
    <t>Реконструкция, модернизация, техническое перевооружение линий электропередачи, всего, в том числе:</t>
  </si>
  <si>
    <t>от «_25_» _апреля_ 2018 г. №_320_</t>
  </si>
  <si>
    <t>Отчет о реализации инвестиционной программы Муниципальное унитарное предприятие "Троицкая электросеть"</t>
  </si>
  <si>
    <t>Утвержденные плановые значения показателей приведены в соответствии с  приказом Департамента экономической политики и развития города Москвы от 11.10.2017 года № 489-тд</t>
  </si>
  <si>
    <t>План</t>
  </si>
  <si>
    <t>%</t>
  </si>
  <si>
    <t>Причины отклонений</t>
  </si>
  <si>
    <t>1.2.1.1.1</t>
  </si>
  <si>
    <t xml:space="preserve">Полная стоимость инвестиционного проекта в соответствии с утвержденной проектной документацией в базисном уровне цен, млн рублей (без НДС) </t>
  </si>
  <si>
    <t>в базисном уровне цен</t>
  </si>
  <si>
    <t>в прогнозных ценах соответствующих лет</t>
  </si>
  <si>
    <t>млн.рублей (без НДС)</t>
  </si>
  <si>
    <t>Приложение  № 2</t>
  </si>
  <si>
    <t xml:space="preserve">Форма 2. Отчет об исполнении плана освоения капитальных вложений по инвестиционным проектам инвестиционной программы </t>
  </si>
  <si>
    <t>Оценка полной стоимости инвестиционного проекта в прогнозных ценах соответствующих лет, млн. рублей (без НДС)</t>
  </si>
  <si>
    <t>в прогнозных ценах</t>
  </si>
  <si>
    <t xml:space="preserve">в прогнозных ценах </t>
  </si>
  <si>
    <t xml:space="preserve">Остаток освоения капитальных вложений на 01.01.2020,  млн рублей 
(без НДС) </t>
  </si>
  <si>
    <t>Строительство КЛ-10 кВ РП38-ТП512, протяженностью по трассе 1 км.</t>
  </si>
  <si>
    <t>F_2.1.13.2019</t>
  </si>
  <si>
    <t>1.4.1</t>
  </si>
  <si>
    <t>по техническим причинам полное финансирование будет выполнено в 2020 г.</t>
  </si>
  <si>
    <t>за 2020 год</t>
  </si>
  <si>
    <t>Год раскрытия информации: 2021 год</t>
  </si>
  <si>
    <t xml:space="preserve">Фактический объем освоения капитальных вложений на 01.01.2020, млн рублей (без НДС) </t>
  </si>
  <si>
    <t>Освоение капитальных вложений года 2020, млн.рублей (без НДС)</t>
  </si>
  <si>
    <t xml:space="preserve">Остаток освоения капитальных вложений на 01.01.2021,  млн рублей 
(без НДС) </t>
  </si>
  <si>
    <t>Отклонение от плана освоения капитальных вложений года 2020</t>
  </si>
  <si>
    <t>1.6.1</t>
  </si>
  <si>
    <t>Покупка автоподъемника.</t>
  </si>
  <si>
    <t>F_3.3.2020</t>
  </si>
  <si>
    <t>1.4.2</t>
  </si>
  <si>
    <t xml:space="preserve">Строительство КЛ-10 кВ РП37-ТП526 протяженностью по трассе 0,75 км. </t>
  </si>
  <si>
    <t>F_2.1.10.2020</t>
  </si>
  <si>
    <t>Реконструкция ТП-517.Замена 8 высоковольтных ячеек РУ-10 кВ.</t>
  </si>
  <si>
    <t>F_1.1.10.2020</t>
  </si>
  <si>
    <t>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</si>
</sst>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  <numFmt numFmtId="169" formatCode="0.0000"/>
    <numFmt numFmtId="170" formatCode="0.0"/>
  </numFmts>
  <fonts count="45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71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0" borderId="0"/>
    <xf numFmtId="0" fontId="32" fillId="0" borderId="0"/>
    <xf numFmtId="0" fontId="10" fillId="0" borderId="0"/>
    <xf numFmtId="0" fontId="34" fillId="0" borderId="0"/>
    <xf numFmtId="0" fontId="34" fillId="0" borderId="0"/>
    <xf numFmtId="164" fontId="10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9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6" fillId="0" borderId="0"/>
    <xf numFmtId="0" fontId="11" fillId="0" borderId="0"/>
    <xf numFmtId="9" fontId="3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0" fillId="0" borderId="0"/>
    <xf numFmtId="0" fontId="5" fillId="0" borderId="0"/>
    <xf numFmtId="0" fontId="31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13">
    <xf numFmtId="0" fontId="0" fillId="0" borderId="0" xfId="0"/>
    <xf numFmtId="0" fontId="11" fillId="0" borderId="0" xfId="0" applyFont="1"/>
    <xf numFmtId="0" fontId="11" fillId="0" borderId="0" xfId="0" applyFont="1" applyFill="1"/>
    <xf numFmtId="0" fontId="11" fillId="0" borderId="0" xfId="0" applyFont="1" applyAlignment="1">
      <alignment horizontal="right"/>
    </xf>
    <xf numFmtId="0" fontId="35" fillId="0" borderId="0" xfId="37" applyFont="1" applyAlignment="1">
      <alignment horizontal="right"/>
    </xf>
    <xf numFmtId="0" fontId="11" fillId="0" borderId="0" xfId="0" applyFont="1" applyFill="1"/>
    <xf numFmtId="0" fontId="11" fillId="0" borderId="0" xfId="0" applyFont="1" applyAlignment="1">
      <alignment wrapText="1"/>
    </xf>
    <xf numFmtId="0" fontId="37" fillId="0" borderId="0" xfId="0" applyFont="1" applyFill="1" applyAlignment="1">
      <alignment horizontal="center" vertical="center"/>
    </xf>
    <xf numFmtId="0" fontId="11" fillId="0" borderId="0" xfId="0" applyFont="1" applyFill="1" applyBorder="1" applyAlignment="1"/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3" fillId="0" borderId="0" xfId="37" applyFont="1" applyAlignment="1">
      <alignment horizontal="right" vertical="center"/>
    </xf>
    <xf numFmtId="0" fontId="13" fillId="0" borderId="0" xfId="37" applyFont="1" applyAlignment="1">
      <alignment horizontal="right"/>
    </xf>
    <xf numFmtId="0" fontId="11" fillId="0" borderId="0" xfId="0" applyFont="1"/>
    <xf numFmtId="0" fontId="11" fillId="0" borderId="0" xfId="0" applyFont="1"/>
    <xf numFmtId="0" fontId="11" fillId="0" borderId="0" xfId="0" applyFont="1"/>
    <xf numFmtId="167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33" fillId="0" borderId="10" xfId="54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/>
    <xf numFmtId="167" fontId="11" fillId="0" borderId="0" xfId="0" applyNumberFormat="1" applyFont="1"/>
    <xf numFmtId="0" fontId="11" fillId="0" borderId="0" xfId="0" applyFont="1"/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3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horizontal="left" wrapText="1"/>
    </xf>
    <xf numFmtId="0" fontId="13" fillId="0" borderId="10" xfId="0" applyFont="1" applyFill="1" applyBorder="1" applyAlignment="1">
      <alignment vertical="center" wrapText="1"/>
    </xf>
    <xf numFmtId="49" fontId="33" fillId="0" borderId="10" xfId="54" applyNumberFormat="1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horizontal="center" vertical="center" wrapText="1"/>
    </xf>
    <xf numFmtId="0" fontId="33" fillId="0" borderId="10" xfId="54" applyFont="1" applyFill="1" applyBorder="1" applyAlignment="1">
      <alignment horizontal="center" vertical="center" wrapText="1"/>
    </xf>
    <xf numFmtId="49" fontId="33" fillId="24" borderId="10" xfId="54" applyNumberFormat="1" applyFont="1" applyFill="1" applyBorder="1" applyAlignment="1">
      <alignment horizontal="center" vertical="center"/>
    </xf>
    <xf numFmtId="0" fontId="33" fillId="0" borderId="10" xfId="54" applyFont="1" applyFill="1" applyBorder="1" applyAlignment="1">
      <alignment horizontal="center" wrapText="1"/>
    </xf>
    <xf numFmtId="49" fontId="41" fillId="0" borderId="10" xfId="54" applyNumberFormat="1" applyFont="1" applyFill="1" applyBorder="1" applyAlignment="1">
      <alignment horizontal="center" vertical="center"/>
    </xf>
    <xf numFmtId="0" fontId="12" fillId="0" borderId="10" xfId="54" applyFont="1" applyFill="1" applyBorder="1" applyAlignment="1">
      <alignment horizontal="center" vertical="center" wrapText="1"/>
    </xf>
    <xf numFmtId="0" fontId="11" fillId="0" borderId="10" xfId="54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Fill="1" applyAlignment="1">
      <alignment horizontal="left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3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169" fontId="11" fillId="0" borderId="10" xfId="0" applyNumberFormat="1" applyFont="1" applyFill="1" applyBorder="1" applyAlignment="1">
      <alignment horizontal="center" vertical="center" wrapText="1"/>
    </xf>
    <xf numFmtId="170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0" fontId="12" fillId="0" borderId="10" xfId="0" applyNumberFormat="1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vertical="center" wrapText="1"/>
    </xf>
    <xf numFmtId="169" fontId="11" fillId="0" borderId="0" xfId="0" applyNumberFormat="1" applyFont="1" applyFill="1" applyBorder="1" applyAlignment="1">
      <alignment wrapText="1"/>
    </xf>
    <xf numFmtId="169" fontId="11" fillId="0" borderId="0" xfId="0" applyNumberFormat="1" applyFont="1"/>
    <xf numFmtId="0" fontId="11" fillId="0" borderId="0" xfId="0" applyFont="1"/>
    <xf numFmtId="49" fontId="43" fillId="0" borderId="10" xfId="54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37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2" fillId="0" borderId="16" xfId="0" applyNumberFormat="1" applyFont="1" applyBorder="1" applyAlignment="1">
      <alignment horizontal="center" vertical="center" wrapText="1"/>
    </xf>
    <xf numFmtId="0" fontId="42" fillId="0" borderId="13" xfId="0" applyNumberFormat="1" applyFont="1" applyBorder="1" applyAlignment="1">
      <alignment horizontal="center" vertical="center" wrapText="1"/>
    </xf>
    <xf numFmtId="0" fontId="36" fillId="0" borderId="0" xfId="54" applyFont="1" applyAlignment="1">
      <alignment horizontal="center" vertical="center"/>
    </xf>
  </cellXfs>
  <cellStyles count="271">
    <cellStyle name="20% — акцент1" xfId="1" builtinId="30" customBuiltin="1"/>
    <cellStyle name="20% - Акцент1 2" xfId="59"/>
    <cellStyle name="20% — акцент2" xfId="2" builtinId="34" customBuiltin="1"/>
    <cellStyle name="20% - Акцент2 2" xfId="60"/>
    <cellStyle name="20% — акцент3" xfId="3" builtinId="38" customBuiltin="1"/>
    <cellStyle name="20% - Акцент3 2" xfId="61"/>
    <cellStyle name="20% — акцент4" xfId="4" builtinId="42" customBuiltin="1"/>
    <cellStyle name="20% - Акцент4 2" xfId="62"/>
    <cellStyle name="20% — акцент5" xfId="5" builtinId="46" customBuiltin="1"/>
    <cellStyle name="20% - Акцент5 2" xfId="63"/>
    <cellStyle name="20% — акцент6" xfId="6" builtinId="50" customBuiltin="1"/>
    <cellStyle name="20% - Акцент6 2" xfId="64"/>
    <cellStyle name="40% — акцент1" xfId="7" builtinId="31" customBuiltin="1"/>
    <cellStyle name="40% - Акцент1 2" xfId="65"/>
    <cellStyle name="40% — акцент2" xfId="8" builtinId="35" customBuiltin="1"/>
    <cellStyle name="40% - Акцент2 2" xfId="66"/>
    <cellStyle name="40% — акцент3" xfId="9" builtinId="39" customBuiltin="1"/>
    <cellStyle name="40% - Акцент3 2" xfId="67"/>
    <cellStyle name="40% — акцент4" xfId="10" builtinId="43" customBuiltin="1"/>
    <cellStyle name="40% - Акцент4 2" xfId="68"/>
    <cellStyle name="40% — акцент5" xfId="11" builtinId="47" customBuiltin="1"/>
    <cellStyle name="40% - Акцент5 2" xfId="69"/>
    <cellStyle name="40% — акцент6" xfId="12" builtinId="51" customBuiltin="1"/>
    <cellStyle name="40% - Акцент6 2" xfId="70"/>
    <cellStyle name="60% — акцент1" xfId="13" builtinId="32" customBuiltin="1"/>
    <cellStyle name="60% - Акцент1 2" xfId="71"/>
    <cellStyle name="60% — акцент2" xfId="14" builtinId="36" customBuiltin="1"/>
    <cellStyle name="60% - Акцент2 2" xfId="72"/>
    <cellStyle name="60% — акцент3" xfId="15" builtinId="40" customBuiltin="1"/>
    <cellStyle name="60% - Акцент3 2" xfId="73"/>
    <cellStyle name="60% — акцент4" xfId="16" builtinId="44" customBuiltin="1"/>
    <cellStyle name="60% - Акцент4 2" xfId="74"/>
    <cellStyle name="60% — акцент5" xfId="17" builtinId="48" customBuiltin="1"/>
    <cellStyle name="60% - Акцент5 2" xfId="75"/>
    <cellStyle name="60% —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6 2" xfId="107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CCFFCC"/>
      <color rgb="FFDDF9FF"/>
      <color rgb="FFFFFFCC"/>
      <color rgb="FFC4E0F8"/>
      <color rgb="FFCC99FF"/>
      <color rgb="FFFEB0B2"/>
      <color rgb="FFFD8D90"/>
      <color rgb="FFFC6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56"/>
  <sheetViews>
    <sheetView tabSelected="1" topLeftCell="A12" workbookViewId="0">
      <pane xSplit="3" ySplit="5" topLeftCell="D40" activePane="bottomRight" state="frozen"/>
      <selection activeCell="A12" sqref="A12"/>
      <selection pane="topRight" activeCell="D12" sqref="D12"/>
      <selection pane="bottomLeft" activeCell="A17" sqref="A17"/>
      <selection pane="bottomRight" activeCell="C44" sqref="C44"/>
    </sheetView>
  </sheetViews>
  <sheetFormatPr defaultColWidth="9" defaultRowHeight="15.6" x14ac:dyDescent="0.3"/>
  <cols>
    <col min="1" max="1" width="10.59765625" style="1" customWidth="1"/>
    <col min="2" max="2" width="32.8984375" style="1" customWidth="1"/>
    <col min="3" max="3" width="15.09765625" style="1" customWidth="1"/>
    <col min="4" max="4" width="10.09765625" style="2" customWidth="1"/>
    <col min="5" max="7" width="10.09765625" style="5" customWidth="1"/>
    <col min="8" max="8" width="7.69921875" style="5" customWidth="1"/>
    <col min="9" max="9" width="8.09765625" style="5" customWidth="1"/>
    <col min="10" max="13" width="8.69921875" style="5" customWidth="1"/>
    <col min="14" max="14" width="10.09765625" style="5" customWidth="1"/>
    <col min="15" max="15" width="10.19921875" style="1" customWidth="1"/>
    <col min="16" max="16" width="8.19921875" style="67" customWidth="1"/>
    <col min="17" max="17" width="11.69921875" style="1" customWidth="1"/>
    <col min="18" max="18" width="11.69921875" style="67" customWidth="1"/>
    <col min="19" max="19" width="7.09765625" style="1" customWidth="1"/>
    <col min="20" max="20" width="32.19921875" style="1" customWidth="1"/>
    <col min="21" max="16384" width="9" style="1"/>
  </cols>
  <sheetData>
    <row r="1" spans="1:20" x14ac:dyDescent="0.3">
      <c r="A1" s="2"/>
      <c r="B1" s="2"/>
      <c r="C1" s="2"/>
      <c r="T1" s="12" t="s">
        <v>67</v>
      </c>
    </row>
    <row r="2" spans="1:20" x14ac:dyDescent="0.3">
      <c r="A2" s="2"/>
      <c r="B2" s="2"/>
      <c r="C2" s="2"/>
      <c r="T2" s="13" t="s">
        <v>0</v>
      </c>
    </row>
    <row r="3" spans="1:20" x14ac:dyDescent="0.3">
      <c r="A3" s="2"/>
      <c r="B3" s="2"/>
      <c r="C3" s="2"/>
      <c r="T3" s="13" t="s">
        <v>56</v>
      </c>
    </row>
    <row r="4" spans="1:20" ht="17.399999999999999" x14ac:dyDescent="0.3">
      <c r="A4" s="100" t="s">
        <v>68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</row>
    <row r="5" spans="1:20" ht="17.399999999999999" x14ac:dyDescent="0.3">
      <c r="A5" s="86" t="s">
        <v>77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ht="18" x14ac:dyDescent="0.3">
      <c r="A6" s="112" t="s">
        <v>57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</row>
    <row r="7" spans="1:20" ht="18" x14ac:dyDescent="0.35">
      <c r="A7" s="105"/>
      <c r="B7" s="105"/>
      <c r="C7" s="105"/>
      <c r="D7" s="105"/>
      <c r="E7" s="105"/>
      <c r="F7" s="105"/>
      <c r="G7" s="105"/>
      <c r="H7" s="105"/>
      <c r="I7" s="105"/>
      <c r="J7" s="36"/>
      <c r="K7" s="72"/>
      <c r="L7" s="72"/>
      <c r="M7" s="36"/>
      <c r="N7" s="44"/>
      <c r="T7" s="4"/>
    </row>
    <row r="8" spans="1:20" ht="18" x14ac:dyDescent="0.35">
      <c r="A8" s="101" t="s">
        <v>78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</row>
    <row r="9" spans="1:20" ht="17.399999999999999" x14ac:dyDescent="0.3">
      <c r="A9" s="100"/>
      <c r="B9" s="100"/>
      <c r="C9" s="100"/>
      <c r="D9" s="100"/>
      <c r="E9" s="100"/>
      <c r="F9" s="100"/>
      <c r="G9" s="100"/>
      <c r="H9" s="100"/>
      <c r="I9" s="100"/>
      <c r="J9" s="35"/>
      <c r="K9" s="71"/>
      <c r="L9" s="71"/>
      <c r="M9" s="35"/>
      <c r="N9" s="42"/>
      <c r="O9" s="7"/>
      <c r="P9" s="71"/>
      <c r="Q9" s="7"/>
      <c r="R9" s="71"/>
      <c r="S9" s="7"/>
      <c r="T9" s="7"/>
    </row>
    <row r="10" spans="1:20" ht="18" x14ac:dyDescent="0.35">
      <c r="A10" s="101" t="s">
        <v>58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</row>
    <row r="11" spans="1:20" x14ac:dyDescent="0.3">
      <c r="A11" s="2"/>
      <c r="S11" s="3"/>
    </row>
    <row r="12" spans="1:20" ht="42" customHeight="1" x14ac:dyDescent="0.3">
      <c r="A12" s="87" t="s">
        <v>2</v>
      </c>
      <c r="B12" s="87" t="s">
        <v>1</v>
      </c>
      <c r="C12" s="87" t="s">
        <v>3</v>
      </c>
      <c r="D12" s="102" t="s">
        <v>63</v>
      </c>
      <c r="E12" s="109" t="s">
        <v>69</v>
      </c>
      <c r="F12" s="87" t="s">
        <v>79</v>
      </c>
      <c r="G12" s="87"/>
      <c r="H12" s="87" t="s">
        <v>72</v>
      </c>
      <c r="I12" s="87"/>
      <c r="J12" s="90" t="s">
        <v>80</v>
      </c>
      <c r="K12" s="91"/>
      <c r="L12" s="91"/>
      <c r="M12" s="91"/>
      <c r="N12" s="90" t="s">
        <v>81</v>
      </c>
      <c r="O12" s="92"/>
      <c r="P12" s="87" t="s">
        <v>82</v>
      </c>
      <c r="Q12" s="87"/>
      <c r="R12" s="87"/>
      <c r="S12" s="87"/>
      <c r="T12" s="106" t="s">
        <v>61</v>
      </c>
    </row>
    <row r="13" spans="1:20" ht="51" customHeight="1" x14ac:dyDescent="0.3">
      <c r="A13" s="87"/>
      <c r="B13" s="87"/>
      <c r="C13" s="87"/>
      <c r="D13" s="103"/>
      <c r="E13" s="110"/>
      <c r="F13" s="87"/>
      <c r="G13" s="87"/>
      <c r="H13" s="87"/>
      <c r="I13" s="87"/>
      <c r="J13" s="87" t="s">
        <v>59</v>
      </c>
      <c r="K13" s="87"/>
      <c r="L13" s="87" t="s">
        <v>54</v>
      </c>
      <c r="M13" s="87"/>
      <c r="N13" s="93"/>
      <c r="O13" s="94"/>
      <c r="P13" s="87" t="s">
        <v>66</v>
      </c>
      <c r="Q13" s="87"/>
      <c r="R13" s="87" t="s">
        <v>60</v>
      </c>
      <c r="S13" s="87"/>
      <c r="T13" s="107"/>
    </row>
    <row r="14" spans="1:20" ht="69" customHeight="1" x14ac:dyDescent="0.3">
      <c r="A14" s="87"/>
      <c r="B14" s="87"/>
      <c r="C14" s="87"/>
      <c r="D14" s="104"/>
      <c r="E14" s="111"/>
      <c r="F14" s="69" t="s">
        <v>64</v>
      </c>
      <c r="G14" s="52" t="s">
        <v>65</v>
      </c>
      <c r="H14" s="43" t="s">
        <v>64</v>
      </c>
      <c r="I14" s="52" t="s">
        <v>65</v>
      </c>
      <c r="J14" s="69" t="s">
        <v>64</v>
      </c>
      <c r="K14" s="52" t="s">
        <v>70</v>
      </c>
      <c r="L14" s="69" t="s">
        <v>64</v>
      </c>
      <c r="M14" s="52" t="s">
        <v>71</v>
      </c>
      <c r="N14" s="43" t="s">
        <v>64</v>
      </c>
      <c r="O14" s="52" t="s">
        <v>65</v>
      </c>
      <c r="P14" s="69" t="s">
        <v>64</v>
      </c>
      <c r="Q14" s="52" t="s">
        <v>71</v>
      </c>
      <c r="R14" s="69" t="s">
        <v>64</v>
      </c>
      <c r="S14" s="52" t="s">
        <v>71</v>
      </c>
      <c r="T14" s="108"/>
    </row>
    <row r="15" spans="1:20" ht="19.5" customHeight="1" x14ac:dyDescent="0.3">
      <c r="A15" s="9">
        <v>1</v>
      </c>
      <c r="B15" s="9">
        <v>2</v>
      </c>
      <c r="C15" s="9">
        <v>3</v>
      </c>
      <c r="D15" s="9">
        <v>4</v>
      </c>
      <c r="E15" s="24">
        <v>5</v>
      </c>
      <c r="F15" s="24">
        <v>6</v>
      </c>
      <c r="G15" s="24">
        <v>7</v>
      </c>
      <c r="H15" s="24">
        <v>8</v>
      </c>
      <c r="I15" s="9">
        <v>9</v>
      </c>
      <c r="J15" s="24">
        <v>10</v>
      </c>
      <c r="K15" s="24">
        <v>11</v>
      </c>
      <c r="L15" s="24">
        <v>12</v>
      </c>
      <c r="M15" s="24">
        <v>13</v>
      </c>
      <c r="N15" s="24">
        <v>14</v>
      </c>
      <c r="O15" s="24">
        <v>15</v>
      </c>
      <c r="P15" s="24">
        <v>16</v>
      </c>
      <c r="Q15" s="24">
        <v>17</v>
      </c>
      <c r="R15" s="24">
        <v>18</v>
      </c>
      <c r="S15" s="24">
        <v>19</v>
      </c>
      <c r="T15" s="24">
        <v>20</v>
      </c>
    </row>
    <row r="16" spans="1:20" s="14" customFormat="1" ht="30" customHeight="1" x14ac:dyDescent="0.3">
      <c r="A16" s="58" t="s">
        <v>18</v>
      </c>
      <c r="B16" s="59" t="s">
        <v>19</v>
      </c>
      <c r="C16" s="25" t="s">
        <v>91</v>
      </c>
      <c r="D16" s="38" t="s">
        <v>17</v>
      </c>
      <c r="E16" s="26">
        <f t="shared" ref="E16:I16" si="0">SUM(E17:E22)</f>
        <v>9.14</v>
      </c>
      <c r="F16" s="38" t="s">
        <v>17</v>
      </c>
      <c r="G16" s="26">
        <f t="shared" si="0"/>
        <v>0.61099999999999999</v>
      </c>
      <c r="H16" s="38" t="s">
        <v>17</v>
      </c>
      <c r="I16" s="26">
        <f t="shared" si="0"/>
        <v>8.5289999999999999</v>
      </c>
      <c r="J16" s="26" t="s">
        <v>17</v>
      </c>
      <c r="K16" s="26">
        <f t="shared" ref="K16:M16" si="1">SUM(K17:K22)</f>
        <v>6.3770000000000007</v>
      </c>
      <c r="L16" s="26" t="s">
        <v>17</v>
      </c>
      <c r="M16" s="26">
        <f t="shared" si="1"/>
        <v>6.1899999999999995</v>
      </c>
      <c r="N16" s="38" t="s">
        <v>17</v>
      </c>
      <c r="O16" s="26">
        <f t="shared" ref="O16" si="2">SUM(O17:O22)</f>
        <v>2.5370000000000004</v>
      </c>
      <c r="P16" s="26" t="s">
        <v>17</v>
      </c>
      <c r="Q16" s="26">
        <f>SUM(Q17:Q22)</f>
        <v>2.5370000000000004</v>
      </c>
      <c r="R16" s="38" t="s">
        <v>17</v>
      </c>
      <c r="S16" s="76" t="s">
        <v>17</v>
      </c>
      <c r="T16" s="25" t="s">
        <v>17</v>
      </c>
    </row>
    <row r="17" spans="1:24" s="14" customFormat="1" ht="45" customHeight="1" x14ac:dyDescent="0.3">
      <c r="A17" s="53" t="s">
        <v>20</v>
      </c>
      <c r="B17" s="54" t="s">
        <v>21</v>
      </c>
      <c r="C17" s="24" t="s">
        <v>91</v>
      </c>
      <c r="D17" s="37" t="s">
        <v>17</v>
      </c>
      <c r="E17" s="37" t="str">
        <f>E24</f>
        <v>нд</v>
      </c>
      <c r="F17" s="20" t="s">
        <v>17</v>
      </c>
      <c r="G17" s="20" t="s">
        <v>17</v>
      </c>
      <c r="H17" s="20" t="s">
        <v>17</v>
      </c>
      <c r="I17" s="20" t="str">
        <f>I24</f>
        <v>нд</v>
      </c>
      <c r="J17" s="20" t="s">
        <v>17</v>
      </c>
      <c r="K17" s="20" t="str">
        <f t="shared" ref="K17" si="3">K24</f>
        <v>нд</v>
      </c>
      <c r="L17" s="20" t="s">
        <v>17</v>
      </c>
      <c r="M17" s="20" t="str">
        <f t="shared" ref="M17" si="4">M24</f>
        <v>нд</v>
      </c>
      <c r="N17" s="37" t="s">
        <v>17</v>
      </c>
      <c r="O17" s="17" t="str">
        <f t="shared" ref="O17" si="5">O24</f>
        <v>нд</v>
      </c>
      <c r="P17" s="20" t="str">
        <f>P24</f>
        <v>нд</v>
      </c>
      <c r="Q17" s="20" t="str">
        <f>Q24</f>
        <v>нд</v>
      </c>
      <c r="R17" s="20" t="s">
        <v>17</v>
      </c>
      <c r="S17" s="20" t="s">
        <v>17</v>
      </c>
      <c r="T17" s="24" t="s">
        <v>17</v>
      </c>
      <c r="U17" s="22"/>
      <c r="V17" s="21"/>
      <c r="W17" s="22"/>
      <c r="X17" s="21"/>
    </row>
    <row r="18" spans="1:24" s="14" customFormat="1" ht="48.75" customHeight="1" x14ac:dyDescent="0.3">
      <c r="A18" s="53" t="s">
        <v>48</v>
      </c>
      <c r="B18" s="54" t="s">
        <v>22</v>
      </c>
      <c r="C18" s="24" t="s">
        <v>91</v>
      </c>
      <c r="D18" s="20" t="s">
        <v>17</v>
      </c>
      <c r="E18" s="20">
        <f t="shared" ref="E18:I18" si="6">E33</f>
        <v>1.071</v>
      </c>
      <c r="F18" s="20" t="s">
        <v>17</v>
      </c>
      <c r="G18" s="20" t="str">
        <f t="shared" si="6"/>
        <v>нд</v>
      </c>
      <c r="H18" s="20" t="s">
        <v>17</v>
      </c>
      <c r="I18" s="20">
        <f t="shared" si="6"/>
        <v>1.071</v>
      </c>
      <c r="J18" s="20" t="s">
        <v>17</v>
      </c>
      <c r="K18" s="20">
        <f t="shared" ref="K18" si="7">K33</f>
        <v>1.071</v>
      </c>
      <c r="L18" s="20" t="s">
        <v>17</v>
      </c>
      <c r="M18" s="20">
        <f t="shared" ref="M18" si="8">M33</f>
        <v>0.879</v>
      </c>
      <c r="N18" s="37" t="s">
        <v>17</v>
      </c>
      <c r="O18" s="17">
        <f t="shared" ref="O18" si="9">O33</f>
        <v>0.39</v>
      </c>
      <c r="P18" s="17" t="str">
        <f>P33</f>
        <v>нд</v>
      </c>
      <c r="Q18" s="17">
        <f>Q33</f>
        <v>0.39</v>
      </c>
      <c r="R18" s="20" t="s">
        <v>17</v>
      </c>
      <c r="S18" s="74">
        <f>Q18/K18%</f>
        <v>36.414565826330538</v>
      </c>
      <c r="T18" s="24" t="s">
        <v>17</v>
      </c>
      <c r="U18" s="22"/>
      <c r="V18" s="21"/>
      <c r="W18" s="22"/>
      <c r="X18" s="21"/>
    </row>
    <row r="19" spans="1:24" s="14" customFormat="1" ht="74.25" customHeight="1" x14ac:dyDescent="0.3">
      <c r="A19" s="53" t="s">
        <v>23</v>
      </c>
      <c r="B19" s="60" t="s">
        <v>24</v>
      </c>
      <c r="C19" s="24" t="s">
        <v>91</v>
      </c>
      <c r="D19" s="20" t="str">
        <f t="shared" ref="D19:I20" si="10">D38</f>
        <v>нд</v>
      </c>
      <c r="E19" s="20" t="str">
        <f t="shared" ref="E19" si="11">E38</f>
        <v>нд</v>
      </c>
      <c r="F19" s="20" t="str">
        <f t="shared" ref="F19" si="12">F38</f>
        <v>нд</v>
      </c>
      <c r="G19" s="20" t="str">
        <f t="shared" si="10"/>
        <v>нд</v>
      </c>
      <c r="H19" s="20" t="s">
        <v>17</v>
      </c>
      <c r="I19" s="20" t="str">
        <f t="shared" si="10"/>
        <v>нд</v>
      </c>
      <c r="J19" s="20" t="str">
        <f t="shared" ref="J19:M19" si="13">J38</f>
        <v>нд</v>
      </c>
      <c r="K19" s="20" t="str">
        <f t="shared" ref="K19" si="14">K38</f>
        <v>нд</v>
      </c>
      <c r="L19" s="20" t="s">
        <v>17</v>
      </c>
      <c r="M19" s="20" t="str">
        <f t="shared" si="13"/>
        <v>нд</v>
      </c>
      <c r="N19" s="20" t="s">
        <v>17</v>
      </c>
      <c r="O19" s="20" t="s">
        <v>17</v>
      </c>
      <c r="P19" s="20" t="s">
        <v>17</v>
      </c>
      <c r="Q19" s="20" t="s">
        <v>17</v>
      </c>
      <c r="R19" s="20" t="s">
        <v>17</v>
      </c>
      <c r="S19" s="20" t="s">
        <v>17</v>
      </c>
      <c r="T19" s="24" t="s">
        <v>17</v>
      </c>
      <c r="U19" s="22"/>
      <c r="V19" s="21"/>
      <c r="W19" s="22"/>
      <c r="X19" s="21"/>
    </row>
    <row r="20" spans="1:24" s="14" customFormat="1" ht="50.25" customHeight="1" x14ac:dyDescent="0.3">
      <c r="A20" s="53" t="s">
        <v>25</v>
      </c>
      <c r="B20" s="54" t="s">
        <v>26</v>
      </c>
      <c r="C20" s="24" t="s">
        <v>91</v>
      </c>
      <c r="D20" s="20" t="str">
        <f t="shared" ref="D20:E20" si="15">D39</f>
        <v>нд</v>
      </c>
      <c r="E20" s="20">
        <f t="shared" si="15"/>
        <v>5.2720000000000002</v>
      </c>
      <c r="F20" s="20" t="str">
        <f t="shared" ref="F20" si="16">F39</f>
        <v>нд</v>
      </c>
      <c r="G20" s="20">
        <f t="shared" si="10"/>
        <v>0.61099999999999999</v>
      </c>
      <c r="H20" s="37" t="s">
        <v>17</v>
      </c>
      <c r="I20" s="37">
        <f t="shared" si="10"/>
        <v>4.6609999999999996</v>
      </c>
      <c r="J20" s="37" t="s">
        <v>17</v>
      </c>
      <c r="K20" s="37">
        <f t="shared" ref="K20" si="17">K39</f>
        <v>2.5089999999999999</v>
      </c>
      <c r="L20" s="37" t="s">
        <v>17</v>
      </c>
      <c r="M20" s="37">
        <f t="shared" ref="M20" si="18">M39</f>
        <v>5.3109999999999999</v>
      </c>
      <c r="N20" s="37" t="s">
        <v>17</v>
      </c>
      <c r="O20" s="37">
        <f t="shared" ref="O20" si="19">O39</f>
        <v>-0.64999999999999991</v>
      </c>
      <c r="P20" s="17" t="s">
        <v>17</v>
      </c>
      <c r="Q20" s="17">
        <f>Q39</f>
        <v>-0.64999999999999991</v>
      </c>
      <c r="R20" s="37" t="s">
        <v>17</v>
      </c>
      <c r="S20" s="74">
        <f>Q20/K20%</f>
        <v>-25.906735751295336</v>
      </c>
      <c r="T20" s="24" t="s">
        <v>17</v>
      </c>
      <c r="U20" s="22"/>
      <c r="V20" s="21"/>
      <c r="W20" s="22"/>
      <c r="X20" s="21"/>
    </row>
    <row r="21" spans="1:24" s="14" customFormat="1" ht="48.75" customHeight="1" x14ac:dyDescent="0.3">
      <c r="A21" s="53" t="s">
        <v>49</v>
      </c>
      <c r="B21" s="54" t="s">
        <v>27</v>
      </c>
      <c r="C21" s="24" t="s">
        <v>91</v>
      </c>
      <c r="D21" s="20" t="str">
        <f t="shared" ref="D21:I21" si="20">D42</f>
        <v>нд</v>
      </c>
      <c r="E21" s="20" t="str">
        <f t="shared" ref="E21" si="21">E42</f>
        <v>нд</v>
      </c>
      <c r="F21" s="20" t="str">
        <f t="shared" ref="F21" si="22">F42</f>
        <v>нд</v>
      </c>
      <c r="G21" s="20" t="str">
        <f t="shared" si="20"/>
        <v>нд</v>
      </c>
      <c r="H21" s="37" t="s">
        <v>17</v>
      </c>
      <c r="I21" s="20" t="str">
        <f t="shared" si="20"/>
        <v>нд</v>
      </c>
      <c r="J21" s="20" t="str">
        <f t="shared" ref="J21:M21" si="23">J42</f>
        <v>нд</v>
      </c>
      <c r="K21" s="20" t="str">
        <f t="shared" ref="K21:L21" si="24">K42</f>
        <v>нд</v>
      </c>
      <c r="L21" s="20" t="str">
        <f t="shared" si="24"/>
        <v>нд</v>
      </c>
      <c r="M21" s="20" t="str">
        <f t="shared" si="23"/>
        <v>нд</v>
      </c>
      <c r="N21" s="20" t="s">
        <v>17</v>
      </c>
      <c r="O21" s="20" t="s">
        <v>17</v>
      </c>
      <c r="P21" s="20" t="s">
        <v>17</v>
      </c>
      <c r="Q21" s="20" t="s">
        <v>17</v>
      </c>
      <c r="R21" s="20" t="s">
        <v>17</v>
      </c>
      <c r="S21" s="20" t="s">
        <v>17</v>
      </c>
      <c r="T21" s="20" t="s">
        <v>17</v>
      </c>
      <c r="U21" s="22"/>
      <c r="V21" s="21"/>
      <c r="W21" s="22"/>
      <c r="X21" s="21"/>
    </row>
    <row r="22" spans="1:24" s="14" customFormat="1" ht="33.75" customHeight="1" x14ac:dyDescent="0.3">
      <c r="A22" s="53" t="s">
        <v>50</v>
      </c>
      <c r="B22" s="60" t="s">
        <v>28</v>
      </c>
      <c r="C22" s="24" t="s">
        <v>91</v>
      </c>
      <c r="D22" s="37" t="s">
        <v>17</v>
      </c>
      <c r="E22" s="17">
        <f>SUM(E43)</f>
        <v>2.7970000000000002</v>
      </c>
      <c r="F22" s="20" t="s">
        <v>17</v>
      </c>
      <c r="G22" s="20" t="str">
        <f>G43</f>
        <v>нд</v>
      </c>
      <c r="H22" s="37" t="s">
        <v>17</v>
      </c>
      <c r="I22" s="37">
        <f>I43</f>
        <v>2.7970000000000002</v>
      </c>
      <c r="J22" s="37" t="str">
        <f t="shared" ref="J22:M22" si="25">J43</f>
        <v>нд</v>
      </c>
      <c r="K22" s="37">
        <f t="shared" ref="K22:L22" si="26">K43</f>
        <v>2.7970000000000002</v>
      </c>
      <c r="L22" s="37" t="str">
        <f t="shared" si="26"/>
        <v>нд</v>
      </c>
      <c r="M22" s="37" t="str">
        <f t="shared" si="25"/>
        <v>нд</v>
      </c>
      <c r="N22" s="37" t="s">
        <v>17</v>
      </c>
      <c r="O22" s="37">
        <f t="shared" ref="O22" si="27">O43</f>
        <v>2.7970000000000002</v>
      </c>
      <c r="P22" s="20" t="str">
        <f>P43</f>
        <v>нд</v>
      </c>
      <c r="Q22" s="20">
        <f>Q43</f>
        <v>2.7970000000000002</v>
      </c>
      <c r="R22" s="37" t="s">
        <v>17</v>
      </c>
      <c r="S22" s="37" t="s">
        <v>17</v>
      </c>
      <c r="T22" s="24" t="s">
        <v>17</v>
      </c>
      <c r="U22" s="22"/>
      <c r="V22" s="21"/>
      <c r="W22" s="22"/>
      <c r="X22" s="21"/>
    </row>
    <row r="23" spans="1:24" s="14" customFormat="1" ht="33" customHeight="1" x14ac:dyDescent="0.3">
      <c r="A23" s="58" t="s">
        <v>4</v>
      </c>
      <c r="B23" s="59" t="s">
        <v>47</v>
      </c>
      <c r="C23" s="25" t="s">
        <v>91</v>
      </c>
      <c r="D23" s="38" t="str">
        <f t="shared" ref="D23:I23" si="28">D16</f>
        <v>нд</v>
      </c>
      <c r="E23" s="38">
        <f t="shared" si="28"/>
        <v>9.14</v>
      </c>
      <c r="F23" s="27" t="str">
        <f t="shared" si="28"/>
        <v>нд</v>
      </c>
      <c r="G23" s="27">
        <f t="shared" si="28"/>
        <v>0.61099999999999999</v>
      </c>
      <c r="H23" s="38" t="s">
        <v>17</v>
      </c>
      <c r="I23" s="38">
        <f t="shared" si="28"/>
        <v>8.5289999999999999</v>
      </c>
      <c r="J23" s="38" t="str">
        <f t="shared" ref="J23:M23" si="29">J16</f>
        <v>нд</v>
      </c>
      <c r="K23" s="38">
        <f t="shared" ref="K23:L23" si="30">K16</f>
        <v>6.3770000000000007</v>
      </c>
      <c r="L23" s="38" t="str">
        <f t="shared" si="30"/>
        <v>нд</v>
      </c>
      <c r="M23" s="38">
        <f t="shared" si="29"/>
        <v>6.1899999999999995</v>
      </c>
      <c r="N23" s="38" t="s">
        <v>17</v>
      </c>
      <c r="O23" s="26">
        <f t="shared" ref="O23" si="31">O16</f>
        <v>2.5370000000000004</v>
      </c>
      <c r="P23" s="27" t="str">
        <f>P16</f>
        <v>нд</v>
      </c>
      <c r="Q23" s="27">
        <f>Q16</f>
        <v>2.5370000000000004</v>
      </c>
      <c r="R23" s="38" t="str">
        <f>R16</f>
        <v>нд</v>
      </c>
      <c r="S23" s="38" t="str">
        <f>S16</f>
        <v>нд</v>
      </c>
      <c r="T23" s="25" t="s">
        <v>17</v>
      </c>
      <c r="U23" s="22"/>
      <c r="V23" s="21"/>
      <c r="W23" s="22"/>
      <c r="X23" s="21"/>
    </row>
    <row r="24" spans="1:24" s="14" customFormat="1" ht="54" customHeight="1" x14ac:dyDescent="0.3">
      <c r="A24" s="53" t="s">
        <v>5</v>
      </c>
      <c r="B24" s="54" t="s">
        <v>40</v>
      </c>
      <c r="C24" s="24" t="s">
        <v>91</v>
      </c>
      <c r="D24" s="37" t="s">
        <v>17</v>
      </c>
      <c r="E24" s="37" t="str">
        <f>E25</f>
        <v>нд</v>
      </c>
      <c r="F24" s="20" t="s">
        <v>17</v>
      </c>
      <c r="G24" s="20" t="s">
        <v>17</v>
      </c>
      <c r="H24" s="20" t="s">
        <v>17</v>
      </c>
      <c r="I24" s="20" t="str">
        <f>I25</f>
        <v>нд</v>
      </c>
      <c r="J24" s="20" t="s">
        <v>17</v>
      </c>
      <c r="K24" s="20" t="str">
        <f t="shared" ref="K24:M24" si="32">K25</f>
        <v>нд</v>
      </c>
      <c r="L24" s="20" t="s">
        <v>17</v>
      </c>
      <c r="M24" s="20" t="str">
        <f t="shared" si="32"/>
        <v>нд</v>
      </c>
      <c r="N24" s="37" t="s">
        <v>17</v>
      </c>
      <c r="O24" s="17" t="str">
        <f t="shared" ref="O24:Q24" si="33">O25</f>
        <v>нд</v>
      </c>
      <c r="P24" s="20" t="s">
        <v>17</v>
      </c>
      <c r="Q24" s="20" t="str">
        <f t="shared" si="33"/>
        <v>нд</v>
      </c>
      <c r="R24" s="37" t="s">
        <v>17</v>
      </c>
      <c r="S24" s="74" t="s">
        <v>17</v>
      </c>
      <c r="T24" s="24" t="s">
        <v>17</v>
      </c>
      <c r="U24" s="22"/>
      <c r="V24" s="21"/>
      <c r="W24" s="22"/>
      <c r="X24" s="21"/>
    </row>
    <row r="25" spans="1:24" s="14" customFormat="1" ht="48.75" customHeight="1" x14ac:dyDescent="0.3">
      <c r="A25" s="53" t="s">
        <v>7</v>
      </c>
      <c r="B25" s="54" t="s">
        <v>29</v>
      </c>
      <c r="C25" s="24" t="s">
        <v>91</v>
      </c>
      <c r="D25" s="37" t="s">
        <v>17</v>
      </c>
      <c r="E25" s="37" t="s">
        <v>17</v>
      </c>
      <c r="F25" s="20" t="s">
        <v>17</v>
      </c>
      <c r="G25" s="20" t="s">
        <v>17</v>
      </c>
      <c r="H25" s="20" t="s">
        <v>17</v>
      </c>
      <c r="I25" s="20" t="s">
        <v>17</v>
      </c>
      <c r="J25" s="20" t="s">
        <v>17</v>
      </c>
      <c r="K25" s="20" t="s">
        <v>17</v>
      </c>
      <c r="L25" s="20" t="s">
        <v>17</v>
      </c>
      <c r="M25" s="20" t="s">
        <v>17</v>
      </c>
      <c r="N25" s="20" t="s">
        <v>17</v>
      </c>
      <c r="O25" s="20" t="s">
        <v>17</v>
      </c>
      <c r="P25" s="20" t="s">
        <v>17</v>
      </c>
      <c r="Q25" s="20" t="s">
        <v>17</v>
      </c>
      <c r="R25" s="37" t="s">
        <v>17</v>
      </c>
      <c r="S25" s="74" t="s">
        <v>17</v>
      </c>
      <c r="T25" s="24" t="s">
        <v>17</v>
      </c>
      <c r="U25" s="22"/>
      <c r="V25" s="21"/>
      <c r="W25" s="22"/>
      <c r="X25" s="21"/>
    </row>
    <row r="26" spans="1:24" s="14" customFormat="1" ht="75.75" customHeight="1" x14ac:dyDescent="0.3">
      <c r="A26" s="53" t="s">
        <v>12</v>
      </c>
      <c r="B26" s="54" t="s">
        <v>30</v>
      </c>
      <c r="C26" s="24" t="s">
        <v>91</v>
      </c>
      <c r="D26" s="20" t="s">
        <v>17</v>
      </c>
      <c r="E26" s="20" t="s">
        <v>17</v>
      </c>
      <c r="F26" s="20" t="s">
        <v>17</v>
      </c>
      <c r="G26" s="20" t="s">
        <v>17</v>
      </c>
      <c r="H26" s="20" t="s">
        <v>17</v>
      </c>
      <c r="I26" s="20" t="s">
        <v>17</v>
      </c>
      <c r="J26" s="20" t="s">
        <v>17</v>
      </c>
      <c r="K26" s="20" t="s">
        <v>17</v>
      </c>
      <c r="L26" s="20" t="s">
        <v>17</v>
      </c>
      <c r="M26" s="20" t="s">
        <v>17</v>
      </c>
      <c r="N26" s="20" t="s">
        <v>17</v>
      </c>
      <c r="O26" s="20" t="s">
        <v>17</v>
      </c>
      <c r="P26" s="20" t="s">
        <v>17</v>
      </c>
      <c r="Q26" s="20" t="s">
        <v>17</v>
      </c>
      <c r="R26" s="20" t="s">
        <v>17</v>
      </c>
      <c r="S26" s="20" t="s">
        <v>17</v>
      </c>
      <c r="T26" s="24" t="s">
        <v>17</v>
      </c>
      <c r="U26" s="22"/>
      <c r="V26" s="21"/>
      <c r="W26" s="22"/>
      <c r="X26" s="21"/>
    </row>
    <row r="27" spans="1:24" s="14" customFormat="1" ht="59.25" customHeight="1" x14ac:dyDescent="0.3">
      <c r="A27" s="53" t="s">
        <v>13</v>
      </c>
      <c r="B27" s="54" t="s">
        <v>41</v>
      </c>
      <c r="C27" s="24" t="s">
        <v>91</v>
      </c>
      <c r="D27" s="20" t="s">
        <v>17</v>
      </c>
      <c r="E27" s="20" t="s">
        <v>17</v>
      </c>
      <c r="F27" s="20" t="s">
        <v>17</v>
      </c>
      <c r="G27" s="20" t="s">
        <v>17</v>
      </c>
      <c r="H27" s="20" t="s">
        <v>17</v>
      </c>
      <c r="I27" s="20" t="s">
        <v>17</v>
      </c>
      <c r="J27" s="20" t="s">
        <v>17</v>
      </c>
      <c r="K27" s="20" t="s">
        <v>17</v>
      </c>
      <c r="L27" s="20" t="s">
        <v>17</v>
      </c>
      <c r="M27" s="20" t="s">
        <v>17</v>
      </c>
      <c r="N27" s="20" t="s">
        <v>17</v>
      </c>
      <c r="O27" s="20" t="s">
        <v>17</v>
      </c>
      <c r="P27" s="20" t="s">
        <v>17</v>
      </c>
      <c r="Q27" s="20" t="s">
        <v>17</v>
      </c>
      <c r="R27" s="20" t="s">
        <v>17</v>
      </c>
      <c r="S27" s="20" t="s">
        <v>17</v>
      </c>
      <c r="T27" s="20" t="s">
        <v>17</v>
      </c>
      <c r="U27" s="22"/>
      <c r="V27" s="21"/>
      <c r="W27" s="22"/>
      <c r="X27" s="21"/>
    </row>
    <row r="28" spans="1:24" s="14" customFormat="1" ht="63" customHeight="1" x14ac:dyDescent="0.3">
      <c r="A28" s="53" t="s">
        <v>14</v>
      </c>
      <c r="B28" s="54" t="s">
        <v>31</v>
      </c>
      <c r="C28" s="24" t="s">
        <v>91</v>
      </c>
      <c r="D28" s="37" t="s">
        <v>17</v>
      </c>
      <c r="E28" s="37" t="s">
        <v>17</v>
      </c>
      <c r="F28" s="20" t="s">
        <v>17</v>
      </c>
      <c r="G28" s="20" t="s">
        <v>17</v>
      </c>
      <c r="H28" s="37" t="s">
        <v>17</v>
      </c>
      <c r="I28" s="37" t="s">
        <v>17</v>
      </c>
      <c r="J28" s="37" t="s">
        <v>17</v>
      </c>
      <c r="K28" s="37" t="s">
        <v>17</v>
      </c>
      <c r="L28" s="37" t="s">
        <v>17</v>
      </c>
      <c r="M28" s="37" t="s">
        <v>17</v>
      </c>
      <c r="N28" s="37" t="s">
        <v>17</v>
      </c>
      <c r="O28" s="37" t="s">
        <v>17</v>
      </c>
      <c r="P28" s="20" t="s">
        <v>17</v>
      </c>
      <c r="Q28" s="20" t="s">
        <v>17</v>
      </c>
      <c r="R28" s="37" t="s">
        <v>17</v>
      </c>
      <c r="S28" s="74" t="s">
        <v>17</v>
      </c>
      <c r="T28" s="24" t="s">
        <v>17</v>
      </c>
      <c r="U28" s="22"/>
      <c r="V28" s="21"/>
      <c r="W28" s="22"/>
      <c r="X28" s="21"/>
    </row>
    <row r="29" spans="1:24" s="23" customFormat="1" ht="57.75" customHeight="1" x14ac:dyDescent="0.3">
      <c r="A29" s="53" t="s">
        <v>8</v>
      </c>
      <c r="B29" s="55" t="s">
        <v>42</v>
      </c>
      <c r="C29" s="24" t="s">
        <v>91</v>
      </c>
      <c r="D29" s="20" t="s">
        <v>17</v>
      </c>
      <c r="E29" s="20" t="s">
        <v>17</v>
      </c>
      <c r="F29" s="20" t="s">
        <v>17</v>
      </c>
      <c r="G29" s="20" t="s">
        <v>17</v>
      </c>
      <c r="H29" s="20" t="s">
        <v>17</v>
      </c>
      <c r="I29" s="20" t="s">
        <v>17</v>
      </c>
      <c r="J29" s="73" t="s">
        <v>17</v>
      </c>
      <c r="K29" s="73" t="s">
        <v>17</v>
      </c>
      <c r="L29" s="73" t="s">
        <v>17</v>
      </c>
      <c r="M29" s="73" t="s">
        <v>17</v>
      </c>
      <c r="N29" s="20" t="s">
        <v>17</v>
      </c>
      <c r="O29" s="20" t="s">
        <v>17</v>
      </c>
      <c r="P29" s="20" t="s">
        <v>17</v>
      </c>
      <c r="Q29" s="20" t="s">
        <v>17</v>
      </c>
      <c r="R29" s="20" t="s">
        <v>17</v>
      </c>
      <c r="S29" s="20" t="s">
        <v>17</v>
      </c>
      <c r="T29" s="24" t="s">
        <v>17</v>
      </c>
      <c r="U29" s="22"/>
      <c r="V29" s="21"/>
      <c r="W29" s="22"/>
      <c r="X29" s="21"/>
    </row>
    <row r="30" spans="1:24" s="23" customFormat="1" ht="57.75" customHeight="1" x14ac:dyDescent="0.3">
      <c r="A30" s="53" t="s">
        <v>9</v>
      </c>
      <c r="B30" s="55" t="s">
        <v>32</v>
      </c>
      <c r="C30" s="24" t="s">
        <v>91</v>
      </c>
      <c r="D30" s="20" t="s">
        <v>17</v>
      </c>
      <c r="E30" s="20" t="s">
        <v>17</v>
      </c>
      <c r="F30" s="20" t="s">
        <v>17</v>
      </c>
      <c r="G30" s="20" t="s">
        <v>17</v>
      </c>
      <c r="H30" s="20" t="s">
        <v>17</v>
      </c>
      <c r="I30" s="20" t="s">
        <v>17</v>
      </c>
      <c r="J30" s="73" t="s">
        <v>17</v>
      </c>
      <c r="K30" s="73" t="s">
        <v>17</v>
      </c>
      <c r="L30" s="73" t="s">
        <v>17</v>
      </c>
      <c r="M30" s="73" t="s">
        <v>17</v>
      </c>
      <c r="N30" s="20" t="s">
        <v>17</v>
      </c>
      <c r="O30" s="20" t="s">
        <v>17</v>
      </c>
      <c r="P30" s="20" t="s">
        <v>17</v>
      </c>
      <c r="Q30" s="20" t="s">
        <v>17</v>
      </c>
      <c r="R30" s="20" t="s">
        <v>17</v>
      </c>
      <c r="S30" s="20" t="s">
        <v>17</v>
      </c>
      <c r="T30" s="24" t="s">
        <v>17</v>
      </c>
      <c r="U30" s="22"/>
      <c r="V30" s="21"/>
      <c r="W30" s="22"/>
      <c r="X30" s="21"/>
    </row>
    <row r="31" spans="1:24" s="16" customFormat="1" ht="98.25" customHeight="1" x14ac:dyDescent="0.3">
      <c r="A31" s="53" t="s">
        <v>10</v>
      </c>
      <c r="B31" s="55" t="s">
        <v>33</v>
      </c>
      <c r="C31" s="24" t="s">
        <v>91</v>
      </c>
      <c r="D31" s="20" t="s">
        <v>17</v>
      </c>
      <c r="E31" s="20" t="s">
        <v>17</v>
      </c>
      <c r="F31" s="20" t="s">
        <v>17</v>
      </c>
      <c r="G31" s="20" t="s">
        <v>17</v>
      </c>
      <c r="H31" s="20" t="s">
        <v>17</v>
      </c>
      <c r="I31" s="20" t="s">
        <v>17</v>
      </c>
      <c r="J31" s="73" t="s">
        <v>17</v>
      </c>
      <c r="K31" s="73" t="s">
        <v>17</v>
      </c>
      <c r="L31" s="73" t="s">
        <v>17</v>
      </c>
      <c r="M31" s="73" t="s">
        <v>17</v>
      </c>
      <c r="N31" s="20" t="s">
        <v>17</v>
      </c>
      <c r="O31" s="20" t="s">
        <v>17</v>
      </c>
      <c r="P31" s="20" t="s">
        <v>17</v>
      </c>
      <c r="Q31" s="20" t="s">
        <v>17</v>
      </c>
      <c r="R31" s="20" t="s">
        <v>17</v>
      </c>
      <c r="S31" s="20" t="s">
        <v>17</v>
      </c>
      <c r="T31" s="24" t="s">
        <v>17</v>
      </c>
      <c r="U31" s="22"/>
      <c r="V31" s="21"/>
      <c r="W31" s="22"/>
      <c r="X31" s="21"/>
    </row>
    <row r="32" spans="1:24" s="16" customFormat="1" ht="90.75" customHeight="1" x14ac:dyDescent="0.3">
      <c r="A32" s="56" t="s">
        <v>15</v>
      </c>
      <c r="B32" s="55" t="s">
        <v>43</v>
      </c>
      <c r="C32" s="24" t="s">
        <v>91</v>
      </c>
      <c r="D32" s="20" t="s">
        <v>17</v>
      </c>
      <c r="E32" s="20" t="s">
        <v>17</v>
      </c>
      <c r="F32" s="20" t="s">
        <v>17</v>
      </c>
      <c r="G32" s="20" t="s">
        <v>17</v>
      </c>
      <c r="H32" s="20" t="s">
        <v>17</v>
      </c>
      <c r="I32" s="20" t="s">
        <v>17</v>
      </c>
      <c r="J32" s="73" t="s">
        <v>17</v>
      </c>
      <c r="K32" s="73" t="s">
        <v>17</v>
      </c>
      <c r="L32" s="73" t="s">
        <v>17</v>
      </c>
      <c r="M32" s="73" t="s">
        <v>17</v>
      </c>
      <c r="N32" s="20" t="s">
        <v>17</v>
      </c>
      <c r="O32" s="20" t="s">
        <v>17</v>
      </c>
      <c r="P32" s="20" t="s">
        <v>17</v>
      </c>
      <c r="Q32" s="20" t="s">
        <v>17</v>
      </c>
      <c r="R32" s="20" t="s">
        <v>17</v>
      </c>
      <c r="S32" s="20" t="s">
        <v>17</v>
      </c>
      <c r="T32" s="24" t="s">
        <v>17</v>
      </c>
      <c r="U32" s="22"/>
      <c r="V32" s="21"/>
      <c r="W32" s="22"/>
      <c r="X32" s="21"/>
    </row>
    <row r="33" spans="1:24" s="14" customFormat="1" ht="43.5" customHeight="1" x14ac:dyDescent="0.3">
      <c r="A33" s="53" t="s">
        <v>6</v>
      </c>
      <c r="B33" s="54" t="s">
        <v>34</v>
      </c>
      <c r="C33" s="24" t="s">
        <v>91</v>
      </c>
      <c r="D33" s="20" t="s">
        <v>17</v>
      </c>
      <c r="E33" s="20">
        <f t="shared" ref="E33:I33" si="34">E34</f>
        <v>1.071</v>
      </c>
      <c r="F33" s="37" t="s">
        <v>17</v>
      </c>
      <c r="G33" s="17" t="str">
        <f t="shared" si="34"/>
        <v>нд</v>
      </c>
      <c r="H33" s="37" t="s">
        <v>17</v>
      </c>
      <c r="I33" s="37">
        <f t="shared" si="34"/>
        <v>1.071</v>
      </c>
      <c r="J33" s="37" t="s">
        <v>17</v>
      </c>
      <c r="K33" s="37">
        <f t="shared" ref="K33:M33" si="35">K34</f>
        <v>1.071</v>
      </c>
      <c r="L33" s="37" t="s">
        <v>17</v>
      </c>
      <c r="M33" s="37">
        <f t="shared" si="35"/>
        <v>0.879</v>
      </c>
      <c r="N33" s="37" t="s">
        <v>17</v>
      </c>
      <c r="O33" s="37">
        <f t="shared" ref="O33:Q33" si="36">O34</f>
        <v>0.39</v>
      </c>
      <c r="P33" s="20" t="s">
        <v>17</v>
      </c>
      <c r="Q33" s="20">
        <f t="shared" si="36"/>
        <v>0.39</v>
      </c>
      <c r="R33" s="37" t="s">
        <v>17</v>
      </c>
      <c r="S33" s="37" t="s">
        <v>17</v>
      </c>
      <c r="T33" s="24" t="s">
        <v>17</v>
      </c>
      <c r="U33" s="22"/>
      <c r="V33" s="21"/>
      <c r="W33" s="22"/>
      <c r="X33" s="21"/>
    </row>
    <row r="34" spans="1:24" s="14" customFormat="1" ht="57" customHeight="1" x14ac:dyDescent="0.3">
      <c r="A34" s="53" t="s">
        <v>11</v>
      </c>
      <c r="B34" s="54" t="s">
        <v>44</v>
      </c>
      <c r="C34" s="24" t="s">
        <v>91</v>
      </c>
      <c r="D34" s="20" t="s">
        <v>17</v>
      </c>
      <c r="E34" s="20">
        <f>SUM(E35)</f>
        <v>1.071</v>
      </c>
      <c r="F34" s="37" t="s">
        <v>17</v>
      </c>
      <c r="G34" s="17" t="s">
        <v>17</v>
      </c>
      <c r="H34" s="37" t="s">
        <v>17</v>
      </c>
      <c r="I34" s="37">
        <f t="shared" ref="I34:M34" si="37">SUM(I35)</f>
        <v>1.071</v>
      </c>
      <c r="J34" s="37" t="s">
        <v>17</v>
      </c>
      <c r="K34" s="37">
        <f t="shared" si="37"/>
        <v>1.071</v>
      </c>
      <c r="L34" s="37" t="s">
        <v>17</v>
      </c>
      <c r="M34" s="37">
        <f t="shared" si="37"/>
        <v>0.879</v>
      </c>
      <c r="N34" s="37" t="s">
        <v>17</v>
      </c>
      <c r="O34" s="37">
        <f>SUM(O35)</f>
        <v>0.39</v>
      </c>
      <c r="P34" s="20" t="s">
        <v>17</v>
      </c>
      <c r="Q34" s="20">
        <f t="shared" ref="Q34" si="38">SUM(Q35)</f>
        <v>0.39</v>
      </c>
      <c r="R34" s="37" t="s">
        <v>17</v>
      </c>
      <c r="S34" s="37" t="s">
        <v>17</v>
      </c>
      <c r="T34" s="24" t="s">
        <v>17</v>
      </c>
      <c r="U34" s="22"/>
      <c r="V34" s="21"/>
      <c r="W34" s="22"/>
      <c r="X34" s="21"/>
    </row>
    <row r="35" spans="1:24" s="14" customFormat="1" ht="33.75" customHeight="1" x14ac:dyDescent="0.3">
      <c r="A35" s="53" t="s">
        <v>16</v>
      </c>
      <c r="B35" s="54" t="s">
        <v>45</v>
      </c>
      <c r="C35" s="24" t="s">
        <v>91</v>
      </c>
      <c r="D35" s="20" t="s">
        <v>17</v>
      </c>
      <c r="E35" s="20">
        <f>SUM(E36:E36)</f>
        <v>1.071</v>
      </c>
      <c r="F35" s="37" t="s">
        <v>17</v>
      </c>
      <c r="G35" s="17" t="s">
        <v>17</v>
      </c>
      <c r="H35" s="37" t="s">
        <v>17</v>
      </c>
      <c r="I35" s="37">
        <f>SUM(I36:I36)</f>
        <v>1.071</v>
      </c>
      <c r="J35" s="37" t="s">
        <v>17</v>
      </c>
      <c r="K35" s="37">
        <f>SUM(K36:K36)</f>
        <v>1.071</v>
      </c>
      <c r="L35" s="37" t="s">
        <v>17</v>
      </c>
      <c r="M35" s="37">
        <f>SUM(M36:M36)</f>
        <v>0.879</v>
      </c>
      <c r="N35" s="37" t="s">
        <v>17</v>
      </c>
      <c r="O35" s="37">
        <f>SUM(O36:O36)</f>
        <v>0.39</v>
      </c>
      <c r="P35" s="20" t="s">
        <v>17</v>
      </c>
      <c r="Q35" s="17">
        <f>SUM(Q36:Q36)</f>
        <v>0.39</v>
      </c>
      <c r="R35" s="37" t="s">
        <v>17</v>
      </c>
      <c r="S35" s="37" t="s">
        <v>17</v>
      </c>
      <c r="T35" s="24" t="s">
        <v>17</v>
      </c>
      <c r="U35" s="22"/>
      <c r="V35" s="21"/>
      <c r="W35" s="22"/>
      <c r="X35" s="21"/>
    </row>
    <row r="36" spans="1:24" s="14" customFormat="1" ht="60" customHeight="1" x14ac:dyDescent="0.3">
      <c r="A36" s="81" t="s">
        <v>62</v>
      </c>
      <c r="B36" s="83" t="s">
        <v>89</v>
      </c>
      <c r="C36" s="84" t="s">
        <v>90</v>
      </c>
      <c r="D36" s="20" t="s">
        <v>17</v>
      </c>
      <c r="E36" s="20">
        <v>1.071</v>
      </c>
      <c r="F36" s="20" t="s">
        <v>17</v>
      </c>
      <c r="G36" s="20" t="s">
        <v>17</v>
      </c>
      <c r="H36" s="20" t="s">
        <v>17</v>
      </c>
      <c r="I36" s="20">
        <v>1.071</v>
      </c>
      <c r="J36" s="73" t="s">
        <v>17</v>
      </c>
      <c r="K36" s="17">
        <v>1.071</v>
      </c>
      <c r="L36" s="73" t="s">
        <v>17</v>
      </c>
      <c r="M36" s="73">
        <v>0.879</v>
      </c>
      <c r="N36" s="39" t="s">
        <v>17</v>
      </c>
      <c r="O36" s="39">
        <v>0.39</v>
      </c>
      <c r="P36" s="40" t="s">
        <v>17</v>
      </c>
      <c r="Q36" s="40">
        <v>0.39</v>
      </c>
      <c r="R36" s="41" t="s">
        <v>17</v>
      </c>
      <c r="S36" s="37">
        <f t="shared" ref="S36:S40" si="39">Q36/K36%</f>
        <v>36.414565826330538</v>
      </c>
      <c r="T36" s="77"/>
      <c r="U36" s="22"/>
      <c r="V36" s="21"/>
      <c r="W36" s="22"/>
      <c r="X36" s="21"/>
    </row>
    <row r="37" spans="1:24" s="18" customFormat="1" ht="60.75" customHeight="1" x14ac:dyDescent="0.3">
      <c r="A37" s="56" t="s">
        <v>53</v>
      </c>
      <c r="B37" s="19" t="s">
        <v>55</v>
      </c>
      <c r="C37" s="24" t="s">
        <v>91</v>
      </c>
      <c r="D37" s="20" t="s">
        <v>17</v>
      </c>
      <c r="E37" s="20" t="s">
        <v>17</v>
      </c>
      <c r="F37" s="20" t="s">
        <v>17</v>
      </c>
      <c r="G37" s="20" t="s">
        <v>17</v>
      </c>
      <c r="H37" s="20" t="s">
        <v>17</v>
      </c>
      <c r="I37" s="20" t="s">
        <v>17</v>
      </c>
      <c r="J37" s="73" t="s">
        <v>17</v>
      </c>
      <c r="K37" s="73" t="s">
        <v>17</v>
      </c>
      <c r="L37" s="73" t="s">
        <v>17</v>
      </c>
      <c r="M37" s="73" t="s">
        <v>17</v>
      </c>
      <c r="N37" s="20" t="s">
        <v>17</v>
      </c>
      <c r="O37" s="20" t="s">
        <v>17</v>
      </c>
      <c r="P37" s="20" t="s">
        <v>17</v>
      </c>
      <c r="Q37" s="20" t="s">
        <v>17</v>
      </c>
      <c r="R37" s="20" t="s">
        <v>17</v>
      </c>
      <c r="S37" s="37" t="s">
        <v>17</v>
      </c>
      <c r="T37" s="20" t="s">
        <v>17</v>
      </c>
      <c r="U37" s="22"/>
      <c r="V37" s="21"/>
      <c r="W37" s="22"/>
      <c r="X37" s="21"/>
    </row>
    <row r="38" spans="1:24" s="15" customFormat="1" ht="100.5" customHeight="1" x14ac:dyDescent="0.3">
      <c r="A38" s="53" t="s">
        <v>35</v>
      </c>
      <c r="B38" s="54" t="s">
        <v>46</v>
      </c>
      <c r="C38" s="24" t="s">
        <v>91</v>
      </c>
      <c r="D38" s="20" t="s">
        <v>17</v>
      </c>
      <c r="E38" s="20" t="s">
        <v>17</v>
      </c>
      <c r="F38" s="20" t="s">
        <v>17</v>
      </c>
      <c r="G38" s="20" t="s">
        <v>17</v>
      </c>
      <c r="H38" s="20" t="s">
        <v>17</v>
      </c>
      <c r="I38" s="20" t="s">
        <v>17</v>
      </c>
      <c r="J38" s="73" t="s">
        <v>17</v>
      </c>
      <c r="K38" s="73" t="s">
        <v>17</v>
      </c>
      <c r="L38" s="73" t="s">
        <v>17</v>
      </c>
      <c r="M38" s="73" t="s">
        <v>17</v>
      </c>
      <c r="N38" s="20" t="s">
        <v>17</v>
      </c>
      <c r="O38" s="20" t="s">
        <v>17</v>
      </c>
      <c r="P38" s="20" t="s">
        <v>17</v>
      </c>
      <c r="Q38" s="20" t="s">
        <v>17</v>
      </c>
      <c r="R38" s="20" t="s">
        <v>17</v>
      </c>
      <c r="S38" s="37" t="s">
        <v>17</v>
      </c>
      <c r="T38" s="20" t="s">
        <v>17</v>
      </c>
      <c r="U38" s="22"/>
      <c r="V38" s="21"/>
      <c r="W38" s="22"/>
      <c r="X38" s="21"/>
    </row>
    <row r="39" spans="1:24" s="14" customFormat="1" ht="54" customHeight="1" x14ac:dyDescent="0.3">
      <c r="A39" s="53" t="s">
        <v>36</v>
      </c>
      <c r="B39" s="54" t="s">
        <v>37</v>
      </c>
      <c r="C39" s="24" t="s">
        <v>91</v>
      </c>
      <c r="D39" s="37" t="s">
        <v>17</v>
      </c>
      <c r="E39" s="17">
        <f>SUM(E40:E41)</f>
        <v>5.2720000000000002</v>
      </c>
      <c r="F39" s="20" t="s">
        <v>17</v>
      </c>
      <c r="G39" s="20">
        <f>SUM(G40:G41)</f>
        <v>0.61099999999999999</v>
      </c>
      <c r="H39" s="37" t="s">
        <v>17</v>
      </c>
      <c r="I39" s="37">
        <f>SUM(I40:I41)</f>
        <v>4.6609999999999996</v>
      </c>
      <c r="J39" s="37" t="s">
        <v>17</v>
      </c>
      <c r="K39" s="37">
        <f>SUM(K40:K41)</f>
        <v>2.5089999999999999</v>
      </c>
      <c r="L39" s="37" t="s">
        <v>17</v>
      </c>
      <c r="M39" s="37">
        <f>SUM(M40:M41)</f>
        <v>5.3109999999999999</v>
      </c>
      <c r="N39" s="37" t="s">
        <v>17</v>
      </c>
      <c r="O39" s="37">
        <f>SUM(O40:O41)</f>
        <v>-0.64999999999999991</v>
      </c>
      <c r="P39" s="17" t="s">
        <v>17</v>
      </c>
      <c r="Q39" s="37">
        <f>SUM(Q40:Q41)</f>
        <v>-0.64999999999999991</v>
      </c>
      <c r="R39" s="37" t="s">
        <v>17</v>
      </c>
      <c r="S39" s="37" t="s">
        <v>17</v>
      </c>
      <c r="T39" s="24" t="s">
        <v>17</v>
      </c>
      <c r="U39" s="22"/>
      <c r="V39" s="21"/>
      <c r="W39" s="22"/>
      <c r="X39" s="21"/>
    </row>
    <row r="40" spans="1:24" s="80" customFormat="1" ht="54" customHeight="1" x14ac:dyDescent="0.3">
      <c r="A40" s="81" t="s">
        <v>75</v>
      </c>
      <c r="B40" s="83" t="s">
        <v>87</v>
      </c>
      <c r="C40" s="84" t="s">
        <v>88</v>
      </c>
      <c r="D40" s="37" t="s">
        <v>17</v>
      </c>
      <c r="E40" s="17">
        <v>2.5089999999999999</v>
      </c>
      <c r="F40" s="20" t="s">
        <v>17</v>
      </c>
      <c r="G40" s="20">
        <v>0.34399999999999997</v>
      </c>
      <c r="H40" s="37" t="s">
        <v>17</v>
      </c>
      <c r="I40" s="17">
        <f>E40-G40</f>
        <v>2.165</v>
      </c>
      <c r="J40" s="37" t="s">
        <v>17</v>
      </c>
      <c r="K40" s="73">
        <v>2.5089999999999999</v>
      </c>
      <c r="L40" s="37" t="s">
        <v>17</v>
      </c>
      <c r="M40" s="17">
        <v>2.9159999999999999</v>
      </c>
      <c r="N40" s="37" t="s">
        <v>17</v>
      </c>
      <c r="O40" s="40">
        <f>I40-M40</f>
        <v>-0.75099999999999989</v>
      </c>
      <c r="P40" s="17" t="s">
        <v>17</v>
      </c>
      <c r="Q40" s="40">
        <f>O40</f>
        <v>-0.75099999999999989</v>
      </c>
      <c r="R40" s="37" t="s">
        <v>17</v>
      </c>
      <c r="S40" s="37">
        <f t="shared" si="39"/>
        <v>-29.932243921881227</v>
      </c>
      <c r="T40" s="24" t="s">
        <v>17</v>
      </c>
      <c r="U40" s="22"/>
      <c r="V40" s="21"/>
      <c r="W40" s="22"/>
      <c r="X40" s="21"/>
    </row>
    <row r="41" spans="1:24" s="16" customFormat="1" ht="36.75" customHeight="1" x14ac:dyDescent="0.3">
      <c r="A41" s="53" t="s">
        <v>86</v>
      </c>
      <c r="B41" s="61" t="s">
        <v>73</v>
      </c>
      <c r="C41" s="75" t="s">
        <v>74</v>
      </c>
      <c r="D41" s="37" t="s">
        <v>17</v>
      </c>
      <c r="E41" s="17">
        <v>2.7629999999999999</v>
      </c>
      <c r="F41" s="20" t="s">
        <v>17</v>
      </c>
      <c r="G41" s="20">
        <v>0.26700000000000002</v>
      </c>
      <c r="H41" s="37" t="s">
        <v>17</v>
      </c>
      <c r="I41" s="17">
        <f>E41-G41</f>
        <v>2.496</v>
      </c>
      <c r="J41" s="73" t="s">
        <v>17</v>
      </c>
      <c r="K41" s="73" t="s">
        <v>17</v>
      </c>
      <c r="L41" s="73" t="s">
        <v>17</v>
      </c>
      <c r="M41" s="17">
        <v>2.395</v>
      </c>
      <c r="N41" s="40" t="s">
        <v>17</v>
      </c>
      <c r="O41" s="40">
        <f>I41-M41</f>
        <v>0.10099999999999998</v>
      </c>
      <c r="P41" s="40" t="s">
        <v>17</v>
      </c>
      <c r="Q41" s="40">
        <f>O41</f>
        <v>0.10099999999999998</v>
      </c>
      <c r="R41" s="37" t="s">
        <v>17</v>
      </c>
      <c r="S41" s="37">
        <v>100</v>
      </c>
      <c r="T41" s="77" t="s">
        <v>76</v>
      </c>
      <c r="U41" s="22"/>
      <c r="V41" s="21"/>
      <c r="W41" s="22"/>
      <c r="X41" s="21"/>
    </row>
    <row r="42" spans="1:24" s="14" customFormat="1" ht="48.75" customHeight="1" x14ac:dyDescent="0.3">
      <c r="A42" s="53" t="s">
        <v>51</v>
      </c>
      <c r="B42" s="57" t="s">
        <v>38</v>
      </c>
      <c r="C42" s="24" t="s">
        <v>91</v>
      </c>
      <c r="D42" s="20" t="s">
        <v>17</v>
      </c>
      <c r="E42" s="20" t="s">
        <v>17</v>
      </c>
      <c r="F42" s="20" t="s">
        <v>17</v>
      </c>
      <c r="G42" s="20" t="s">
        <v>17</v>
      </c>
      <c r="H42" s="37" t="s">
        <v>17</v>
      </c>
      <c r="I42" s="37" t="s">
        <v>17</v>
      </c>
      <c r="J42" s="73" t="s">
        <v>17</v>
      </c>
      <c r="K42" s="73" t="s">
        <v>17</v>
      </c>
      <c r="L42" s="73" t="s">
        <v>17</v>
      </c>
      <c r="M42" s="73" t="s">
        <v>17</v>
      </c>
      <c r="N42" s="20" t="s">
        <v>17</v>
      </c>
      <c r="O42" s="20" t="s">
        <v>17</v>
      </c>
      <c r="P42" s="40" t="str">
        <f t="shared" ref="P42" si="40">O42</f>
        <v>нд</v>
      </c>
      <c r="Q42" s="40" t="str">
        <f t="shared" ref="Q42" si="41">O42</f>
        <v>нд</v>
      </c>
      <c r="R42" s="20" t="s">
        <v>17</v>
      </c>
      <c r="S42" s="20" t="s">
        <v>17</v>
      </c>
      <c r="T42" s="24" t="s">
        <v>17</v>
      </c>
      <c r="U42" s="22"/>
      <c r="V42" s="21"/>
      <c r="W42" s="22"/>
      <c r="X42" s="21"/>
    </row>
    <row r="43" spans="1:24" s="14" customFormat="1" ht="33" customHeight="1" x14ac:dyDescent="0.3">
      <c r="A43" s="53" t="s">
        <v>52</v>
      </c>
      <c r="B43" s="57" t="s">
        <v>39</v>
      </c>
      <c r="C43" s="24" t="s">
        <v>91</v>
      </c>
      <c r="D43" s="37" t="s">
        <v>17</v>
      </c>
      <c r="E43" s="17">
        <v>2.7970000000000002</v>
      </c>
      <c r="F43" s="20" t="s">
        <v>17</v>
      </c>
      <c r="G43" s="20" t="s">
        <v>17</v>
      </c>
      <c r="H43" s="37" t="s">
        <v>17</v>
      </c>
      <c r="I43" s="37">
        <v>2.7970000000000002</v>
      </c>
      <c r="J43" s="73" t="s">
        <v>17</v>
      </c>
      <c r="K43" s="73">
        <v>2.7970000000000002</v>
      </c>
      <c r="L43" s="73" t="s">
        <v>17</v>
      </c>
      <c r="M43" s="73" t="s">
        <v>17</v>
      </c>
      <c r="N43" s="37" t="s">
        <v>17</v>
      </c>
      <c r="O43" s="37">
        <v>2.7970000000000002</v>
      </c>
      <c r="P43" s="17" t="s">
        <v>17</v>
      </c>
      <c r="Q43" s="17">
        <v>2.7970000000000002</v>
      </c>
      <c r="R43" s="37" t="s">
        <v>17</v>
      </c>
      <c r="S43" s="37" t="s">
        <v>17</v>
      </c>
      <c r="T43" s="24" t="s">
        <v>17</v>
      </c>
      <c r="U43" s="22"/>
      <c r="V43" s="21"/>
      <c r="W43" s="22"/>
      <c r="X43" s="21"/>
    </row>
    <row r="44" spans="1:24" x14ac:dyDescent="0.3">
      <c r="A44" s="81" t="s">
        <v>83</v>
      </c>
      <c r="B44" s="82" t="s">
        <v>84</v>
      </c>
      <c r="C44" s="24" t="s">
        <v>85</v>
      </c>
      <c r="D44" s="37" t="s">
        <v>17</v>
      </c>
      <c r="E44" s="17">
        <v>2.7970000000000002</v>
      </c>
      <c r="F44" s="20" t="s">
        <v>17</v>
      </c>
      <c r="G44" s="20" t="s">
        <v>17</v>
      </c>
      <c r="H44" s="37" t="s">
        <v>17</v>
      </c>
      <c r="I44" s="37">
        <v>2.7970000000000002</v>
      </c>
      <c r="J44" s="73" t="s">
        <v>17</v>
      </c>
      <c r="K44" s="73">
        <v>2.7970000000000002</v>
      </c>
      <c r="L44" s="73" t="s">
        <v>17</v>
      </c>
      <c r="M44" s="73" t="s">
        <v>17</v>
      </c>
      <c r="N44" s="37" t="s">
        <v>17</v>
      </c>
      <c r="O44" s="37">
        <v>2.7970000000000002</v>
      </c>
      <c r="P44" s="17" t="s">
        <v>17</v>
      </c>
      <c r="Q44" s="17">
        <v>2.7970000000000002</v>
      </c>
      <c r="R44" s="37" t="s">
        <v>17</v>
      </c>
      <c r="S44" s="37">
        <v>100</v>
      </c>
      <c r="T44" s="24" t="s">
        <v>17</v>
      </c>
      <c r="U44" s="21"/>
      <c r="V44" s="21"/>
      <c r="W44" s="21"/>
      <c r="X44" s="21"/>
    </row>
    <row r="45" spans="1:24" ht="55.5" customHeight="1" x14ac:dyDescent="0.3">
      <c r="A45" s="85"/>
      <c r="B45" s="85"/>
      <c r="C45" s="85"/>
      <c r="D45" s="10"/>
      <c r="E45" s="70"/>
      <c r="F45" s="70"/>
      <c r="G45" s="34"/>
      <c r="H45" s="45"/>
      <c r="U45" s="21"/>
      <c r="V45" s="21"/>
      <c r="W45" s="21"/>
      <c r="X45" s="21"/>
    </row>
    <row r="46" spans="1:24" ht="40.5" customHeight="1" x14ac:dyDescent="0.3">
      <c r="A46" s="96"/>
      <c r="B46" s="96"/>
      <c r="C46" s="96"/>
      <c r="D46" s="11"/>
      <c r="E46" s="65"/>
      <c r="F46" s="65"/>
      <c r="G46" s="31"/>
      <c r="H46" s="49"/>
    </row>
    <row r="47" spans="1:24" ht="57.75" customHeight="1" x14ac:dyDescent="0.3">
      <c r="A47" s="96"/>
      <c r="B47" s="96"/>
      <c r="C47" s="96"/>
      <c r="D47" s="11"/>
      <c r="E47" s="65"/>
      <c r="F47" s="65"/>
      <c r="G47" s="31"/>
      <c r="H47" s="49"/>
    </row>
    <row r="48" spans="1:24" ht="37.5" customHeight="1" x14ac:dyDescent="0.3">
      <c r="A48" s="96"/>
      <c r="B48" s="96"/>
      <c r="C48" s="96"/>
      <c r="D48" s="11"/>
      <c r="E48" s="65"/>
      <c r="F48" s="65"/>
      <c r="G48" s="31"/>
      <c r="H48" s="49"/>
    </row>
    <row r="49" spans="1:17" ht="53.25" customHeight="1" x14ac:dyDescent="0.3">
      <c r="A49" s="97"/>
      <c r="B49" s="97"/>
      <c r="C49" s="97"/>
      <c r="D49" s="6"/>
      <c r="E49" s="66"/>
      <c r="F49" s="66"/>
      <c r="G49" s="32"/>
      <c r="H49" s="50"/>
      <c r="I49" s="10"/>
      <c r="J49" s="34"/>
      <c r="K49" s="78" t="e">
        <f>SUM(#REF!,#REF!,K36,#REF!,#REF!,#REF!,#REF!,K41)</f>
        <v>#REF!</v>
      </c>
      <c r="L49" s="70"/>
      <c r="M49" s="34"/>
      <c r="N49" s="45"/>
      <c r="O49" s="79" t="e">
        <f>K49-3.3</f>
        <v>#REF!</v>
      </c>
      <c r="Q49" s="79" t="e">
        <f>K49-M16</f>
        <v>#REF!</v>
      </c>
    </row>
    <row r="50" spans="1:17" x14ac:dyDescent="0.3">
      <c r="A50" s="98"/>
      <c r="B50" s="98"/>
      <c r="C50" s="98"/>
      <c r="D50" s="5"/>
      <c r="O50" s="79" t="e">
        <f>O49-O16</f>
        <v>#REF!</v>
      </c>
      <c r="Q50" s="79" t="e">
        <f>Q49-Q16</f>
        <v>#REF!</v>
      </c>
    </row>
    <row r="51" spans="1:17" x14ac:dyDescent="0.3">
      <c r="B51" s="88"/>
      <c r="C51" s="88"/>
      <c r="D51" s="88"/>
      <c r="E51" s="88"/>
      <c r="F51" s="88"/>
      <c r="G51" s="88"/>
      <c r="H51" s="88"/>
      <c r="I51" s="88"/>
      <c r="J51" s="28"/>
      <c r="K51" s="62"/>
      <c r="L51" s="62"/>
      <c r="M51" s="28"/>
      <c r="N51" s="46"/>
    </row>
    <row r="52" spans="1:17" x14ac:dyDescent="0.3">
      <c r="B52" s="99"/>
      <c r="C52" s="99"/>
      <c r="D52" s="99"/>
      <c r="E52" s="99"/>
      <c r="F52" s="99"/>
      <c r="G52" s="99"/>
      <c r="H52" s="99"/>
      <c r="I52" s="99"/>
      <c r="J52" s="33"/>
      <c r="K52" s="68"/>
      <c r="L52" s="68"/>
      <c r="M52" s="33"/>
      <c r="N52" s="51"/>
    </row>
    <row r="53" spans="1:17" x14ac:dyDescent="0.3">
      <c r="B53" s="88"/>
      <c r="C53" s="88"/>
      <c r="D53" s="88"/>
      <c r="E53" s="88"/>
      <c r="F53" s="88"/>
      <c r="G53" s="88"/>
      <c r="H53" s="88"/>
      <c r="I53" s="88"/>
      <c r="J53" s="28"/>
      <c r="K53" s="62"/>
      <c r="L53" s="62"/>
      <c r="M53" s="28"/>
      <c r="N53" s="46"/>
    </row>
    <row r="54" spans="1:17" x14ac:dyDescent="0.3">
      <c r="B54" s="89"/>
      <c r="C54" s="89"/>
      <c r="D54" s="89"/>
      <c r="E54" s="89"/>
      <c r="F54" s="89"/>
      <c r="G54" s="89"/>
      <c r="H54" s="89"/>
      <c r="I54" s="89"/>
      <c r="J54" s="29"/>
      <c r="K54" s="63"/>
      <c r="L54" s="63"/>
      <c r="M54" s="29"/>
      <c r="N54" s="47"/>
    </row>
    <row r="55" spans="1:17" x14ac:dyDescent="0.3">
      <c r="B55" s="8"/>
      <c r="C55" s="5"/>
      <c r="D55" s="5"/>
    </row>
    <row r="56" spans="1:17" x14ac:dyDescent="0.3">
      <c r="B56" s="95"/>
      <c r="C56" s="95"/>
      <c r="D56" s="95"/>
      <c r="E56" s="95"/>
      <c r="F56" s="95"/>
      <c r="G56" s="95"/>
      <c r="H56" s="95"/>
      <c r="I56" s="95"/>
      <c r="J56" s="30"/>
      <c r="K56" s="64"/>
      <c r="L56" s="64"/>
      <c r="M56" s="30"/>
      <c r="N56" s="48"/>
    </row>
  </sheetData>
  <autoFilter ref="A16:T16"/>
  <mergeCells count="33">
    <mergeCell ref="A4:T4"/>
    <mergeCell ref="L13:M13"/>
    <mergeCell ref="P13:Q13"/>
    <mergeCell ref="R13:S13"/>
    <mergeCell ref="A8:T8"/>
    <mergeCell ref="D12:D14"/>
    <mergeCell ref="A9:I9"/>
    <mergeCell ref="A7:I7"/>
    <mergeCell ref="A10:T10"/>
    <mergeCell ref="T12:T14"/>
    <mergeCell ref="C12:C14"/>
    <mergeCell ref="A12:A14"/>
    <mergeCell ref="B12:B14"/>
    <mergeCell ref="E12:E14"/>
    <mergeCell ref="F12:G13"/>
    <mergeCell ref="A6:T6"/>
    <mergeCell ref="B56:I56"/>
    <mergeCell ref="A46:C46"/>
    <mergeCell ref="A47:C47"/>
    <mergeCell ref="A48:C48"/>
    <mergeCell ref="A49:C49"/>
    <mergeCell ref="A50:C50"/>
    <mergeCell ref="B51:I51"/>
    <mergeCell ref="B52:I52"/>
    <mergeCell ref="A45:C45"/>
    <mergeCell ref="A5:T5"/>
    <mergeCell ref="P12:S12"/>
    <mergeCell ref="B53:I53"/>
    <mergeCell ref="B54:I54"/>
    <mergeCell ref="J12:M12"/>
    <mergeCell ref="J13:K13"/>
    <mergeCell ref="H12:I13"/>
    <mergeCell ref="N12:O13"/>
  </mergeCells>
  <phoneticPr fontId="13" type="noConversion"/>
  <printOptions horizontalCentered="1"/>
  <pageMargins left="0.51181102362204722" right="0.31496062992125984" top="0.74803149606299213" bottom="0.74803149606299213" header="0.31496062992125984" footer="0.31496062992125984"/>
  <pageSetup paperSize="8" scale="75" fitToWidth="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Пользователь Windows</cp:lastModifiedBy>
  <cp:lastPrinted>2019-03-28T11:12:28Z</cp:lastPrinted>
  <dcterms:created xsi:type="dcterms:W3CDTF">2009-07-27T10:10:26Z</dcterms:created>
  <dcterms:modified xsi:type="dcterms:W3CDTF">2021-03-23T05:21:54Z</dcterms:modified>
</cp:coreProperties>
</file>